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26\"/>
    </mc:Choice>
  </mc:AlternateContent>
  <xr:revisionPtr revIDLastSave="0" documentId="13_ncr:1_{26E8A79F-0FDC-4A07-B060-09C637867864}" xr6:coauthVersionLast="47" xr6:coauthVersionMax="47" xr10:uidLastSave="{00000000-0000-0000-0000-000000000000}"/>
  <bookViews>
    <workbookView xWindow="-132" yWindow="218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18-02-01" sheetId="6" r:id="rId6"/>
    <sheet name="ОСР 518-09-01" sheetId="7" r:id="rId7"/>
    <sheet name="ОСР 518-12-01" sheetId="8" r:id="rId8"/>
    <sheet name="ОСР 525-02-01" sheetId="9" r:id="rId9"/>
    <sheet name="ОСР 525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9" i="2" l="1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I40" i="1"/>
  <c r="I39" i="1"/>
  <c r="C39" i="1"/>
  <c r="C40" i="1" s="1"/>
  <c r="I38" i="1"/>
  <c r="C38" i="1"/>
  <c r="I37" i="1"/>
  <c r="C37" i="1"/>
  <c r="I36" i="1"/>
  <c r="C30" i="1"/>
  <c r="C32" i="1" s="1"/>
  <c r="E32" i="1" l="1"/>
  <c r="C34" i="1"/>
  <c r="C41" i="1"/>
  <c r="C42" i="1"/>
  <c r="C31" i="1"/>
  <c r="C44" i="1" l="1"/>
  <c r="E42" i="1"/>
  <c r="C46" i="1"/>
  <c r="E46" i="1" s="1"/>
</calcChain>
</file>

<file path=xl/sharedStrings.xml><?xml version="1.0" encoding="utf-8"?>
<sst xmlns="http://schemas.openxmlformats.org/spreadsheetml/2006/main" count="434" uniqueCount="191">
  <si>
    <t>СВОДКА ЗАТРАТ</t>
  </si>
  <si>
    <t>P_0326</t>
  </si>
  <si>
    <t>(идентификатор инвестиционного проекта)</t>
  </si>
  <si>
    <t>Реконструкция ВЛ-0,4 кВ от КТП-97/400 кВА (протяженностью - 6,25 км, установка приборов учета 303 т.у. 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</si>
  <si>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</si>
  <si>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</si>
  <si>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</si>
  <si>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</si>
  <si>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</si>
  <si>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</si>
  <si>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</si>
  <si>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</si>
  <si>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</si>
  <si>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</si>
  <si>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</si>
  <si>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</si>
  <si>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</si>
  <si>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</si>
  <si>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</si>
  <si>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</si>
  <si>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</si>
  <si>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</si>
  <si>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</si>
  <si>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</si>
  <si>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</si>
  <si>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</si>
  <si>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</si>
  <si>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</si>
  <si>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</si>
  <si>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</si>
  <si>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</si>
  <si>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</si>
  <si>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</si>
  <si>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</si>
  <si>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</si>
  <si>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</si>
  <si>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</si>
  <si>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</si>
  <si>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</si>
  <si>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</si>
  <si>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</si>
  <si>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</si>
  <si>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</si>
  <si>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</si>
  <si>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ОСР-518-02-01</t>
  </si>
  <si>
    <t>Строительно-монтажные работы КЛ-0,4кВ 0,115км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</si>
  <si>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</si>
  <si>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</si>
  <si>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</si>
  <si>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</si>
  <si>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</si>
  <si>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</si>
  <si>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</si>
  <si>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</si>
  <si>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</si>
  <si>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</si>
  <si>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</si>
  <si>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</si>
  <si>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</si>
  <si>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</si>
  <si>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</si>
  <si>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</si>
  <si>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</si>
  <si>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</si>
  <si>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</si>
  <si>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</si>
  <si>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</si>
  <si>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</si>
  <si>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</si>
  <si>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</si>
  <si>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</si>
  <si>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</si>
  <si>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</si>
  <si>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</si>
  <si>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</si>
  <si>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</si>
  <si>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</si>
  <si>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</si>
  <si>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</si>
  <si>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</si>
  <si>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</si>
  <si>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</si>
  <si>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</si>
  <si>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</si>
  <si>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</si>
  <si>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</si>
  <si>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</si>
  <si>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</si>
  <si>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ОСР-518-12-01</t>
  </si>
  <si>
    <t>Проектные и изыскательские работы</t>
  </si>
  <si>
    <t>Сметв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</si>
  <si>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</si>
  <si>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</si>
  <si>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</si>
  <si>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</si>
  <si>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</si>
  <si>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</si>
  <si>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</si>
  <si>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</si>
  <si>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</si>
  <si>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</si>
  <si>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</si>
  <si>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</si>
  <si>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</si>
  <si>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</si>
  <si>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</si>
  <si>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</si>
  <si>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</si>
  <si>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</si>
  <si>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</si>
  <si>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</si>
  <si>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</si>
  <si>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</si>
  <si>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</si>
  <si>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</si>
  <si>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</si>
  <si>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</si>
  <si>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</si>
  <si>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</si>
  <si>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ЛС-518-2</t>
  </si>
  <si>
    <t>Коммерческий учет</t>
  </si>
  <si>
    <t>ОБЪЕКТНЫЙ СМЕТНЫЙ РАСЧЕТ № ОСР 518-09-01</t>
  </si>
  <si>
    <t>Пусконаладочные работы</t>
  </si>
  <si>
    <t>ЛС-518-4</t>
  </si>
  <si>
    <t>ПНР Коммерческий учет</t>
  </si>
  <si>
    <t>ОБЪЕКТНЫЙ СМЕТНЫЙ РАСЧЕТ № ОСР 518-12-01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</si>
  <si>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</si>
  <si>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</si>
  <si>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</si>
  <si>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</si>
  <si>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</si>
  <si>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</si>
  <si>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</si>
  <si>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</si>
  <si>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</si>
  <si>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</si>
  <si>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</si>
  <si>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</si>
  <si>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</si>
  <si>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</si>
  <si>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</si>
  <si>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</si>
  <si>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</si>
  <si>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</si>
  <si>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</si>
  <si>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</si>
  <si>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</si>
  <si>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518-12-01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</si>
  <si>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</si>
  <si>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</si>
  <si>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"Реконструкция КЛ-0,4 кВ от КТП Сок 306/250кВА" Красноярский район Самарская область</t>
  </si>
  <si>
    <t>ОСР 518-02-01</t>
  </si>
  <si>
    <t>ОСР 518-09-01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</si>
  <si>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</si>
  <si>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</si>
  <si>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</si>
  <si>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</si>
  <si>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</si>
  <si>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</si>
  <si>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</si>
  <si>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</si>
  <si>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</si>
  <si>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</si>
  <si>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</si>
  <si>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</si>
  <si>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</si>
  <si>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</si>
  <si>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</si>
  <si>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</si>
  <si>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</si>
  <si>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</si>
  <si>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</si>
  <si>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активной и реактивной энергии трехфазный трансформаторного включения  5(10)А AD13А.3-LRs-Z-2r-JW (3-6-1)</t>
  </si>
  <si>
    <t>Маршрутизатор RTR8A.LRsGE-2-1RUFG (DC1S.2-1)</t>
  </si>
  <si>
    <t>Счетчик активной и реактивной энергии трехфазный электронный 4-х проводный, класс точности 1,0, прямого включения  10(100)А AD13А.M1.2-FLRs-R (2-20-1)</t>
  </si>
  <si>
    <t>Трансформатор тока ТТИ-40-400/5</t>
  </si>
  <si>
    <t>Трансформатор тока ТТИ-30-100/5</t>
  </si>
  <si>
    <t>Трансформатор тока ТТИ-30-200/5</t>
  </si>
  <si>
    <t>Трансформатор тока ТТИ-30-300/5</t>
  </si>
  <si>
    <t>Светильник ДКУ-50W IP65</t>
  </si>
  <si>
    <t>ФСБЦ-05.1.02.07-0066</t>
  </si>
  <si>
    <t>ФСБЦ-21.2.01.01-0038</t>
  </si>
  <si>
    <t>Реконструкция ВЛ-0,4 кВ от КТП-97/400 кВА (протяженностью - 6,25 км, установка приборов учета 303 т.у. )</t>
  </si>
  <si>
    <t>Реконструкция ВЛ-0,4 кВ от КТП-97/400 кВА (протяженностью - 6,25 км, установка приборов учета 303 т.у. )</t>
  </si>
  <si>
    <t>Реконструкция ВЛ-0,4 кВ от КТП-97/400 кВА (протяженностью - 6,25 км, установка приборов учета 303 т.у. )</t>
  </si>
  <si>
    <t>Реконструкция ВЛ-0,4 кВ от КТП-97/400 кВА (протяженностью - 6,25 км, установка приборов учета 303 т.у. )</t>
  </si>
  <si>
    <t>Реконструкция ВЛ-0,4 кВ от КТП-97/400 кВА (протяженностью - 6,25 км, установка приборов учета 303 т.у. )</t>
  </si>
  <si>
    <t>Реконструкция ВЛ-0,4 кВ от КТП-97/400 кВА (протяженностью - 6,25 км, установка приборов учета 303 т.у. )</t>
  </si>
  <si>
    <t>Реконструкция ВЛ-0,4 кВ от КТП-97/400 кВА (протяженностью - 6,25 км, установка приборов учета 303 т.у. )</t>
  </si>
  <si>
    <t>Реконструкция ВЛ-0,4 кВ от КТП-97/400 кВА (протяженностью - 6,25 км, установка приборов учета 303 т.у. )</t>
  </si>
  <si>
    <t>Реконструкция ВЛ-0,4 кВ от КТП-97/400 кВА (протяженностью - 6,25 км, установка приборов учета 303 т.у.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</si>
</sst>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9" formatCode="0.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9" fontId="13" fillId="0" borderId="1" xfId="1" applyNumberFormat="1" applyFont="1" applyFill="1" applyBorder="1" applyAlignment="1">
      <alignment horizontal="left" vertical="center" wrapText="1" indent="18"/>
    </xf>
    <xf numFmtId="179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9" zoomScale="90" zoomScaleNormal="90" workbookViewId="0">
      <selection activeCell="C46" activeCellId="1" sqref="C44 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1.44140625" customWidth="1"/>
    <col min="9" max="9" width="18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5" t="s">
        <v>0</v>
      </c>
      <c r="B12" s="85"/>
      <c r="C12" s="85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6" t="s">
        <v>1</v>
      </c>
      <c r="B16" s="86"/>
      <c r="C16" s="86"/>
    </row>
    <row r="17" spans="1:9" ht="15.75" customHeight="1">
      <c r="A17" s="87" t="s">
        <v>2</v>
      </c>
      <c r="B17" s="87"/>
      <c r="C17" s="87"/>
    </row>
    <row r="18" spans="1:9" ht="15.75" customHeight="1">
      <c r="A18" s="24"/>
      <c r="B18" s="24"/>
      <c r="C18" s="24"/>
    </row>
    <row r="19" spans="1:9" ht="72" customHeight="1">
      <c r="A19" s="88" t="s">
        <v>3</v>
      </c>
      <c r="B19" s="88"/>
      <c r="C19" s="88"/>
    </row>
    <row r="20" spans="1:9" ht="15.75" customHeight="1">
      <c r="A20" s="87" t="s">
        <v>4</v>
      </c>
      <c r="B20" s="87"/>
      <c r="C20" s="87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2" t="s">
        <v>8</v>
      </c>
      <c r="B25" s="83"/>
      <c r="C25" s="84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0</v>
      </c>
      <c r="D29" s="51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1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C30*I36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0.77</v>
      </c>
      <c r="D33" s="51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0</v>
      </c>
      <c r="D34" s="51"/>
      <c r="E34" s="66"/>
      <c r="F34" s="67"/>
      <c r="G34" s="68"/>
      <c r="H34" s="60"/>
      <c r="I34" s="80"/>
    </row>
    <row r="35" spans="1:9" ht="15.6">
      <c r="A35" s="82" t="s">
        <v>26</v>
      </c>
      <c r="B35" s="83"/>
      <c r="C35" s="84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ССР!D79+ССР!E79</f>
        <v>86227.693688787695</v>
      </c>
      <c r="D37" s="51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ССР!F79</f>
        <v>0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(ССР!G75)*1.2-C29</f>
        <v>8935.1053610006147</v>
      </c>
      <c r="D39" s="51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95162.799049788315</v>
      </c>
      <c r="D40" s="57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15860.466509788312</v>
      </c>
      <c r="D41" s="51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C40*I37</f>
        <v>105300.91822054624</v>
      </c>
      <c r="D42" s="51"/>
      <c r="E42" s="66">
        <f>D42-C42</f>
        <v>-105300.91822054624</v>
      </c>
      <c r="F42" s="67"/>
      <c r="G42" s="51"/>
      <c r="H42" s="51"/>
      <c r="I42" s="51"/>
    </row>
    <row r="43" spans="1:9" ht="15.6">
      <c r="A43" s="50"/>
      <c r="B43" s="53" t="s">
        <v>24</v>
      </c>
      <c r="C43" s="61">
        <v>0.77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103">
        <f>C42*C43</f>
        <v>81081.707029820609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4">
        <f>C34+C44</f>
        <v>81081.707029820609</v>
      </c>
      <c r="D46" s="51"/>
      <c r="E46" s="66">
        <f>D46-C46</f>
        <v>-81081.707029820609</v>
      </c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190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89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89</v>
      </c>
      <c r="D13" s="32">
        <v>0</v>
      </c>
      <c r="E13" s="32">
        <v>0</v>
      </c>
      <c r="F13" s="32">
        <v>0</v>
      </c>
      <c r="G13" s="32">
        <v>2695.1849999999999</v>
      </c>
      <c r="H13" s="32">
        <v>2695.1849999999999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2695.1849999999999</v>
      </c>
      <c r="H14" s="32">
        <v>2695.1849999999999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A58" zoomScale="55" zoomScaleNormal="55"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130</v>
      </c>
      <c r="B1" s="10" t="s">
        <v>131</v>
      </c>
      <c r="C1" s="10" t="s">
        <v>132</v>
      </c>
      <c r="D1" s="10" t="s">
        <v>133</v>
      </c>
      <c r="E1" s="10" t="s">
        <v>134</v>
      </c>
      <c r="F1" s="10" t="s">
        <v>135</v>
      </c>
      <c r="G1" s="10" t="s">
        <v>136</v>
      </c>
      <c r="H1" s="10" t="s">
        <v>137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1" t="s">
        <v>107</v>
      </c>
      <c r="B3" s="98"/>
      <c r="C3" s="11"/>
      <c r="D3" s="12">
        <v>22595.675788441</v>
      </c>
      <c r="E3" s="13"/>
      <c r="F3" s="13"/>
      <c r="G3" s="13"/>
      <c r="H3" s="14"/>
    </row>
    <row r="4" spans="1:8">
      <c r="A4" s="93" t="s">
        <v>138</v>
      </c>
      <c r="B4" s="15" t="s">
        <v>139</v>
      </c>
      <c r="C4" s="11"/>
      <c r="D4" s="12">
        <v>22010.731357500001</v>
      </c>
      <c r="E4" s="13"/>
      <c r="F4" s="13"/>
      <c r="G4" s="13"/>
      <c r="H4" s="14"/>
    </row>
    <row r="5" spans="1:8">
      <c r="A5" s="93"/>
      <c r="B5" s="15" t="s">
        <v>140</v>
      </c>
      <c r="C5" s="10"/>
      <c r="D5" s="12">
        <v>334.87762837948998</v>
      </c>
      <c r="E5" s="13"/>
      <c r="F5" s="13"/>
      <c r="G5" s="13"/>
      <c r="H5" s="16"/>
    </row>
    <row r="6" spans="1:8">
      <c r="A6" s="94"/>
      <c r="B6" s="15" t="s">
        <v>141</v>
      </c>
      <c r="C6" s="10"/>
      <c r="D6" s="12">
        <v>0</v>
      </c>
      <c r="E6" s="13"/>
      <c r="F6" s="13"/>
      <c r="G6" s="13"/>
      <c r="H6" s="16"/>
    </row>
    <row r="7" spans="1:8">
      <c r="A7" s="94"/>
      <c r="B7" s="15" t="s">
        <v>142</v>
      </c>
      <c r="C7" s="10"/>
      <c r="D7" s="12">
        <v>0</v>
      </c>
      <c r="E7" s="13"/>
      <c r="F7" s="13"/>
      <c r="G7" s="13"/>
      <c r="H7" s="16"/>
    </row>
    <row r="8" spans="1:8">
      <c r="A8" s="99" t="s">
        <v>43</v>
      </c>
      <c r="B8" s="100"/>
      <c r="C8" s="93" t="s">
        <v>43</v>
      </c>
      <c r="D8" s="17">
        <v>22345.608985879</v>
      </c>
      <c r="E8" s="13">
        <v>6.25</v>
      </c>
      <c r="F8" s="13" t="s">
        <v>143</v>
      </c>
      <c r="G8" s="17">
        <v>3575.2974377406999</v>
      </c>
      <c r="H8" s="16"/>
    </row>
    <row r="9" spans="1:8">
      <c r="A9" s="96">
        <v>1</v>
      </c>
      <c r="B9" s="15" t="s">
        <v>139</v>
      </c>
      <c r="C9" s="93"/>
      <c r="D9" s="17">
        <v>22010.731357500001</v>
      </c>
      <c r="E9" s="13"/>
      <c r="F9" s="13"/>
      <c r="G9" s="13"/>
      <c r="H9" s="94" t="s">
        <v>144</v>
      </c>
    </row>
    <row r="10" spans="1:8">
      <c r="A10" s="93"/>
      <c r="B10" s="15" t="s">
        <v>140</v>
      </c>
      <c r="C10" s="93"/>
      <c r="D10" s="17">
        <v>334.87762837948998</v>
      </c>
      <c r="E10" s="13"/>
      <c r="F10" s="13"/>
      <c r="G10" s="13"/>
      <c r="H10" s="94"/>
    </row>
    <row r="11" spans="1:8">
      <c r="A11" s="93"/>
      <c r="B11" s="15" t="s">
        <v>141</v>
      </c>
      <c r="C11" s="93"/>
      <c r="D11" s="17">
        <v>0</v>
      </c>
      <c r="E11" s="13"/>
      <c r="F11" s="13"/>
      <c r="G11" s="13"/>
      <c r="H11" s="94"/>
    </row>
    <row r="12" spans="1:8">
      <c r="A12" s="93"/>
      <c r="B12" s="15" t="s">
        <v>142</v>
      </c>
      <c r="C12" s="93"/>
      <c r="D12" s="17">
        <v>0</v>
      </c>
      <c r="E12" s="13"/>
      <c r="F12" s="13"/>
      <c r="G12" s="13"/>
      <c r="H12" s="94"/>
    </row>
    <row r="13" spans="1:8">
      <c r="A13" s="93" t="s">
        <v>145</v>
      </c>
      <c r="B13" s="15" t="s">
        <v>139</v>
      </c>
      <c r="C13" s="10"/>
      <c r="D13" s="12">
        <v>22010.731357500001</v>
      </c>
      <c r="E13" s="13"/>
      <c r="F13" s="13"/>
      <c r="G13" s="13"/>
      <c r="H13" s="16"/>
    </row>
    <row r="14" spans="1:8">
      <c r="A14" s="93"/>
      <c r="B14" s="15" t="s">
        <v>140</v>
      </c>
      <c r="C14" s="10"/>
      <c r="D14" s="12">
        <v>334.87762837948998</v>
      </c>
      <c r="E14" s="13"/>
      <c r="F14" s="13"/>
      <c r="G14" s="13"/>
      <c r="H14" s="16"/>
    </row>
    <row r="15" spans="1:8">
      <c r="A15" s="93"/>
      <c r="B15" s="15" t="s">
        <v>141</v>
      </c>
      <c r="C15" s="10"/>
      <c r="D15" s="12">
        <v>0</v>
      </c>
      <c r="E15" s="13"/>
      <c r="F15" s="13"/>
      <c r="G15" s="13"/>
      <c r="H15" s="16"/>
    </row>
    <row r="16" spans="1:8">
      <c r="A16" s="93"/>
      <c r="B16" s="15" t="s">
        <v>142</v>
      </c>
      <c r="C16" s="10"/>
      <c r="D16" s="12">
        <v>250.06680256199999</v>
      </c>
      <c r="E16" s="13"/>
      <c r="F16" s="13"/>
      <c r="G16" s="13"/>
      <c r="H16" s="16"/>
    </row>
    <row r="17" spans="1:8">
      <c r="A17" s="99" t="s">
        <v>113</v>
      </c>
      <c r="B17" s="100"/>
      <c r="C17" s="93" t="s">
        <v>43</v>
      </c>
      <c r="D17" s="17">
        <v>250.06680256199999</v>
      </c>
      <c r="E17" s="13">
        <v>6.25</v>
      </c>
      <c r="F17" s="13" t="s">
        <v>143</v>
      </c>
      <c r="G17" s="17">
        <v>40.01068840992</v>
      </c>
      <c r="H17" s="16"/>
    </row>
    <row r="18" spans="1:8">
      <c r="A18" s="96">
        <v>1</v>
      </c>
      <c r="B18" s="15" t="s">
        <v>139</v>
      </c>
      <c r="C18" s="93"/>
      <c r="D18" s="17">
        <v>0</v>
      </c>
      <c r="E18" s="13"/>
      <c r="F18" s="13"/>
      <c r="G18" s="13"/>
      <c r="H18" s="94" t="s">
        <v>144</v>
      </c>
    </row>
    <row r="19" spans="1:8">
      <c r="A19" s="93"/>
      <c r="B19" s="15" t="s">
        <v>140</v>
      </c>
      <c r="C19" s="93"/>
      <c r="D19" s="17">
        <v>0</v>
      </c>
      <c r="E19" s="13"/>
      <c r="F19" s="13"/>
      <c r="G19" s="13"/>
      <c r="H19" s="94"/>
    </row>
    <row r="20" spans="1:8">
      <c r="A20" s="93"/>
      <c r="B20" s="15" t="s">
        <v>141</v>
      </c>
      <c r="C20" s="93"/>
      <c r="D20" s="17">
        <v>0</v>
      </c>
      <c r="E20" s="13"/>
      <c r="F20" s="13"/>
      <c r="G20" s="13"/>
      <c r="H20" s="94"/>
    </row>
    <row r="21" spans="1:8">
      <c r="A21" s="93"/>
      <c r="B21" s="15" t="s">
        <v>142</v>
      </c>
      <c r="C21" s="93"/>
      <c r="D21" s="17">
        <v>250.06680256199999</v>
      </c>
      <c r="E21" s="13"/>
      <c r="F21" s="13"/>
      <c r="G21" s="13"/>
      <c r="H21" s="94"/>
    </row>
    <row r="22" spans="1:8" ht="24.6">
      <c r="A22" s="97" t="s">
        <v>115</v>
      </c>
      <c r="B22" s="98"/>
      <c r="C22" s="10"/>
      <c r="D22" s="12">
        <v>2001.5715941917999</v>
      </c>
      <c r="E22" s="13"/>
      <c r="F22" s="13"/>
      <c r="G22" s="13"/>
      <c r="H22" s="16"/>
    </row>
    <row r="23" spans="1:8">
      <c r="A23" s="93" t="s">
        <v>146</v>
      </c>
      <c r="B23" s="15" t="s">
        <v>139</v>
      </c>
      <c r="C23" s="10"/>
      <c r="D23" s="12">
        <v>0</v>
      </c>
      <c r="E23" s="13"/>
      <c r="F23" s="13"/>
      <c r="G23" s="13"/>
      <c r="H23" s="16"/>
    </row>
    <row r="24" spans="1:8">
      <c r="A24" s="93"/>
      <c r="B24" s="15" t="s">
        <v>140</v>
      </c>
      <c r="C24" s="10"/>
      <c r="D24" s="12">
        <v>0</v>
      </c>
      <c r="E24" s="13"/>
      <c r="F24" s="13"/>
      <c r="G24" s="13"/>
      <c r="H24" s="16"/>
    </row>
    <row r="25" spans="1:8">
      <c r="A25" s="93"/>
      <c r="B25" s="15" t="s">
        <v>141</v>
      </c>
      <c r="C25" s="10"/>
      <c r="D25" s="12">
        <v>0</v>
      </c>
      <c r="E25" s="13"/>
      <c r="F25" s="13"/>
      <c r="G25" s="13"/>
      <c r="H25" s="16"/>
    </row>
    <row r="26" spans="1:8">
      <c r="A26" s="93"/>
      <c r="B26" s="15" t="s">
        <v>142</v>
      </c>
      <c r="C26" s="10"/>
      <c r="D26" s="12">
        <v>1574.7203441918</v>
      </c>
      <c r="E26" s="13"/>
      <c r="F26" s="13"/>
      <c r="G26" s="13"/>
      <c r="H26" s="16"/>
    </row>
    <row r="27" spans="1:8">
      <c r="A27" s="99" t="s">
        <v>115</v>
      </c>
      <c r="B27" s="100"/>
      <c r="C27" s="93" t="s">
        <v>43</v>
      </c>
      <c r="D27" s="17">
        <v>1574.7203441918</v>
      </c>
      <c r="E27" s="13">
        <v>6.25</v>
      </c>
      <c r="F27" s="13" t="s">
        <v>143</v>
      </c>
      <c r="G27" s="17">
        <v>251.95525507068999</v>
      </c>
      <c r="H27" s="16"/>
    </row>
    <row r="28" spans="1:8">
      <c r="A28" s="96">
        <v>1</v>
      </c>
      <c r="B28" s="15" t="s">
        <v>139</v>
      </c>
      <c r="C28" s="93"/>
      <c r="D28" s="17">
        <v>0</v>
      </c>
      <c r="E28" s="13"/>
      <c r="F28" s="13"/>
      <c r="G28" s="13"/>
      <c r="H28" s="94" t="s">
        <v>144</v>
      </c>
    </row>
    <row r="29" spans="1:8">
      <c r="A29" s="93"/>
      <c r="B29" s="15" t="s">
        <v>140</v>
      </c>
      <c r="C29" s="93"/>
      <c r="D29" s="17">
        <v>0</v>
      </c>
      <c r="E29" s="13"/>
      <c r="F29" s="13"/>
      <c r="G29" s="13"/>
      <c r="H29" s="94"/>
    </row>
    <row r="30" spans="1:8">
      <c r="A30" s="93"/>
      <c r="B30" s="15" t="s">
        <v>141</v>
      </c>
      <c r="C30" s="93"/>
      <c r="D30" s="17">
        <v>0</v>
      </c>
      <c r="E30" s="13"/>
      <c r="F30" s="13"/>
      <c r="G30" s="13"/>
      <c r="H30" s="94"/>
    </row>
    <row r="31" spans="1:8">
      <c r="A31" s="93"/>
      <c r="B31" s="15" t="s">
        <v>142</v>
      </c>
      <c r="C31" s="93"/>
      <c r="D31" s="17">
        <v>1574.7203441918</v>
      </c>
      <c r="E31" s="13"/>
      <c r="F31" s="13"/>
      <c r="G31" s="13"/>
      <c r="H31" s="94"/>
    </row>
    <row r="32" spans="1:8">
      <c r="A32" s="93" t="s">
        <v>147</v>
      </c>
      <c r="B32" s="15" t="s">
        <v>139</v>
      </c>
      <c r="C32" s="10"/>
      <c r="D32" s="12">
        <v>0</v>
      </c>
      <c r="E32" s="13"/>
      <c r="F32" s="13"/>
      <c r="G32" s="13"/>
      <c r="H32" s="16"/>
    </row>
    <row r="33" spans="1:8">
      <c r="A33" s="93"/>
      <c r="B33" s="15" t="s">
        <v>140</v>
      </c>
      <c r="C33" s="10"/>
      <c r="D33" s="12">
        <v>0</v>
      </c>
      <c r="E33" s="13"/>
      <c r="F33" s="13"/>
      <c r="G33" s="13"/>
      <c r="H33" s="16"/>
    </row>
    <row r="34" spans="1:8">
      <c r="A34" s="93"/>
      <c r="B34" s="15" t="s">
        <v>141</v>
      </c>
      <c r="C34" s="10"/>
      <c r="D34" s="12">
        <v>0</v>
      </c>
      <c r="E34" s="13"/>
      <c r="F34" s="13"/>
      <c r="G34" s="13"/>
      <c r="H34" s="16"/>
    </row>
    <row r="35" spans="1:8">
      <c r="A35" s="93"/>
      <c r="B35" s="15" t="s">
        <v>142</v>
      </c>
      <c r="C35" s="10"/>
      <c r="D35" s="12">
        <v>2001.5715941917999</v>
      </c>
      <c r="E35" s="13"/>
      <c r="F35" s="13"/>
      <c r="G35" s="13"/>
      <c r="H35" s="16"/>
    </row>
    <row r="36" spans="1:8">
      <c r="A36" s="99" t="s">
        <v>115</v>
      </c>
      <c r="B36" s="100"/>
      <c r="C36" s="93" t="s">
        <v>148</v>
      </c>
      <c r="D36" s="17">
        <v>426.85124999999999</v>
      </c>
      <c r="E36" s="13">
        <v>303</v>
      </c>
      <c r="F36" s="13" t="s">
        <v>149</v>
      </c>
      <c r="G36" s="17">
        <v>1.4087499999999999</v>
      </c>
      <c r="H36" s="16"/>
    </row>
    <row r="37" spans="1:8">
      <c r="A37" s="96">
        <v>1</v>
      </c>
      <c r="B37" s="15" t="s">
        <v>139</v>
      </c>
      <c r="C37" s="93"/>
      <c r="D37" s="17">
        <v>0</v>
      </c>
      <c r="E37" s="13"/>
      <c r="F37" s="13"/>
      <c r="G37" s="13"/>
      <c r="H37" s="94" t="s">
        <v>150</v>
      </c>
    </row>
    <row r="38" spans="1:8">
      <c r="A38" s="93"/>
      <c r="B38" s="15" t="s">
        <v>140</v>
      </c>
      <c r="C38" s="93"/>
      <c r="D38" s="17">
        <v>0</v>
      </c>
      <c r="E38" s="13"/>
      <c r="F38" s="13"/>
      <c r="G38" s="13"/>
      <c r="H38" s="94"/>
    </row>
    <row r="39" spans="1:8">
      <c r="A39" s="93"/>
      <c r="B39" s="15" t="s">
        <v>141</v>
      </c>
      <c r="C39" s="93"/>
      <c r="D39" s="17">
        <v>0</v>
      </c>
      <c r="E39" s="13"/>
      <c r="F39" s="13"/>
      <c r="G39" s="13"/>
      <c r="H39" s="94"/>
    </row>
    <row r="40" spans="1:8">
      <c r="A40" s="93"/>
      <c r="B40" s="15" t="s">
        <v>142</v>
      </c>
      <c r="C40" s="93"/>
      <c r="D40" s="17">
        <v>426.85124999999999</v>
      </c>
      <c r="E40" s="13"/>
      <c r="F40" s="13"/>
      <c r="G40" s="13"/>
      <c r="H40" s="94"/>
    </row>
    <row r="41" spans="1:8" ht="24.6">
      <c r="A41" s="97" t="s">
        <v>118</v>
      </c>
      <c r="B41" s="98"/>
      <c r="C41" s="10"/>
      <c r="D41" s="12">
        <v>20721.791249999998</v>
      </c>
      <c r="E41" s="13"/>
      <c r="F41" s="13"/>
      <c r="G41" s="13"/>
      <c r="H41" s="16"/>
    </row>
    <row r="42" spans="1:8">
      <c r="A42" s="93" t="s">
        <v>151</v>
      </c>
      <c r="B42" s="15" t="s">
        <v>139</v>
      </c>
      <c r="C42" s="10"/>
      <c r="D42" s="12">
        <v>2.6512500000000001</v>
      </c>
      <c r="E42" s="13"/>
      <c r="F42" s="13"/>
      <c r="G42" s="13"/>
      <c r="H42" s="16"/>
    </row>
    <row r="43" spans="1:8">
      <c r="A43" s="93"/>
      <c r="B43" s="15" t="s">
        <v>140</v>
      </c>
      <c r="C43" s="10"/>
      <c r="D43" s="12">
        <v>20719.14</v>
      </c>
      <c r="E43" s="13"/>
      <c r="F43" s="13"/>
      <c r="G43" s="13"/>
      <c r="H43" s="16"/>
    </row>
    <row r="44" spans="1:8">
      <c r="A44" s="93"/>
      <c r="B44" s="15" t="s">
        <v>141</v>
      </c>
      <c r="C44" s="10"/>
      <c r="D44" s="12">
        <v>0</v>
      </c>
      <c r="E44" s="13"/>
      <c r="F44" s="13"/>
      <c r="G44" s="13"/>
      <c r="H44" s="16"/>
    </row>
    <row r="45" spans="1:8">
      <c r="A45" s="93"/>
      <c r="B45" s="15" t="s">
        <v>142</v>
      </c>
      <c r="C45" s="10"/>
      <c r="D45" s="12">
        <v>0</v>
      </c>
      <c r="E45" s="13"/>
      <c r="F45" s="13"/>
      <c r="G45" s="13"/>
      <c r="H45" s="16"/>
    </row>
    <row r="46" spans="1:8">
      <c r="A46" s="99" t="s">
        <v>120</v>
      </c>
      <c r="B46" s="100"/>
      <c r="C46" s="93" t="s">
        <v>148</v>
      </c>
      <c r="D46" s="17">
        <v>20721.791249999998</v>
      </c>
      <c r="E46" s="13">
        <v>303</v>
      </c>
      <c r="F46" s="13" t="s">
        <v>149</v>
      </c>
      <c r="G46" s="17">
        <v>68.388750000000002</v>
      </c>
      <c r="H46" s="16"/>
    </row>
    <row r="47" spans="1:8">
      <c r="A47" s="96">
        <v>1</v>
      </c>
      <c r="B47" s="15" t="s">
        <v>139</v>
      </c>
      <c r="C47" s="93"/>
      <c r="D47" s="17">
        <v>2.6512500000000001</v>
      </c>
      <c r="E47" s="13"/>
      <c r="F47" s="13"/>
      <c r="G47" s="13"/>
      <c r="H47" s="94" t="s">
        <v>150</v>
      </c>
    </row>
    <row r="48" spans="1:8">
      <c r="A48" s="93"/>
      <c r="B48" s="15" t="s">
        <v>140</v>
      </c>
      <c r="C48" s="93"/>
      <c r="D48" s="17">
        <v>20719.14</v>
      </c>
      <c r="E48" s="13"/>
      <c r="F48" s="13"/>
      <c r="G48" s="13"/>
      <c r="H48" s="94"/>
    </row>
    <row r="49" spans="1:8">
      <c r="A49" s="93"/>
      <c r="B49" s="15" t="s">
        <v>141</v>
      </c>
      <c r="C49" s="93"/>
      <c r="D49" s="17">
        <v>0</v>
      </c>
      <c r="E49" s="13"/>
      <c r="F49" s="13"/>
      <c r="G49" s="13"/>
      <c r="H49" s="94"/>
    </row>
    <row r="50" spans="1:8">
      <c r="A50" s="93"/>
      <c r="B50" s="15" t="s">
        <v>142</v>
      </c>
      <c r="C50" s="93"/>
      <c r="D50" s="17">
        <v>0</v>
      </c>
      <c r="E50" s="13"/>
      <c r="F50" s="13"/>
      <c r="G50" s="13"/>
      <c r="H50" s="94"/>
    </row>
    <row r="51" spans="1:8" ht="24.6">
      <c r="A51" s="97" t="s">
        <v>122</v>
      </c>
      <c r="B51" s="98"/>
      <c r="C51" s="10"/>
      <c r="D51" s="12">
        <v>1187.0025000000001</v>
      </c>
      <c r="E51" s="13"/>
      <c r="F51" s="13"/>
      <c r="G51" s="13"/>
      <c r="H51" s="16"/>
    </row>
    <row r="52" spans="1:8">
      <c r="A52" s="93" t="s">
        <v>152</v>
      </c>
      <c r="B52" s="15" t="s">
        <v>139</v>
      </c>
      <c r="C52" s="10"/>
      <c r="D52" s="12">
        <v>0</v>
      </c>
      <c r="E52" s="13"/>
      <c r="F52" s="13"/>
      <c r="G52" s="13"/>
      <c r="H52" s="16"/>
    </row>
    <row r="53" spans="1:8">
      <c r="A53" s="93"/>
      <c r="B53" s="15" t="s">
        <v>140</v>
      </c>
      <c r="C53" s="10"/>
      <c r="D53" s="12">
        <v>0</v>
      </c>
      <c r="E53" s="13"/>
      <c r="F53" s="13"/>
      <c r="G53" s="13"/>
      <c r="H53" s="16"/>
    </row>
    <row r="54" spans="1:8">
      <c r="A54" s="93"/>
      <c r="B54" s="15" t="s">
        <v>141</v>
      </c>
      <c r="C54" s="10"/>
      <c r="D54" s="12">
        <v>0</v>
      </c>
      <c r="E54" s="13"/>
      <c r="F54" s="13"/>
      <c r="G54" s="13"/>
      <c r="H54" s="16"/>
    </row>
    <row r="55" spans="1:8">
      <c r="A55" s="93"/>
      <c r="B55" s="15" t="s">
        <v>142</v>
      </c>
      <c r="C55" s="10"/>
      <c r="D55" s="12">
        <v>1187.0025000000001</v>
      </c>
      <c r="E55" s="13"/>
      <c r="F55" s="13"/>
      <c r="G55" s="13"/>
      <c r="H55" s="16"/>
    </row>
    <row r="56" spans="1:8">
      <c r="A56" s="99" t="s">
        <v>124</v>
      </c>
      <c r="B56" s="100"/>
      <c r="C56" s="93" t="s">
        <v>148</v>
      </c>
      <c r="D56" s="17">
        <v>1187.0025000000001</v>
      </c>
      <c r="E56" s="13">
        <v>303</v>
      </c>
      <c r="F56" s="13" t="s">
        <v>149</v>
      </c>
      <c r="G56" s="17">
        <v>3.9175</v>
      </c>
      <c r="H56" s="16"/>
    </row>
    <row r="57" spans="1:8">
      <c r="A57" s="96">
        <v>1</v>
      </c>
      <c r="B57" s="15" t="s">
        <v>139</v>
      </c>
      <c r="C57" s="93"/>
      <c r="D57" s="17">
        <v>0</v>
      </c>
      <c r="E57" s="13"/>
      <c r="F57" s="13"/>
      <c r="G57" s="13"/>
      <c r="H57" s="94" t="s">
        <v>150</v>
      </c>
    </row>
    <row r="58" spans="1:8">
      <c r="A58" s="93"/>
      <c r="B58" s="15" t="s">
        <v>140</v>
      </c>
      <c r="C58" s="93"/>
      <c r="D58" s="17">
        <v>0</v>
      </c>
      <c r="E58" s="13"/>
      <c r="F58" s="13"/>
      <c r="G58" s="13"/>
      <c r="H58" s="94"/>
    </row>
    <row r="59" spans="1:8">
      <c r="A59" s="93"/>
      <c r="B59" s="15" t="s">
        <v>141</v>
      </c>
      <c r="C59" s="93"/>
      <c r="D59" s="17">
        <v>0</v>
      </c>
      <c r="E59" s="13"/>
      <c r="F59" s="13"/>
      <c r="G59" s="13"/>
      <c r="H59" s="94"/>
    </row>
    <row r="60" spans="1:8">
      <c r="A60" s="93"/>
      <c r="B60" s="15" t="s">
        <v>142</v>
      </c>
      <c r="C60" s="93"/>
      <c r="D60" s="17">
        <v>1187.0025000000001</v>
      </c>
      <c r="E60" s="13"/>
      <c r="F60" s="13"/>
      <c r="G60" s="13"/>
      <c r="H60" s="94"/>
    </row>
    <row r="61" spans="1:8" ht="24.6">
      <c r="A61" s="97"/>
      <c r="B61" s="98"/>
      <c r="C61" s="10"/>
      <c r="D61" s="12">
        <v>23473.41</v>
      </c>
      <c r="E61" s="13"/>
      <c r="F61" s="13"/>
      <c r="G61" s="13"/>
      <c r="H61" s="16"/>
    </row>
    <row r="62" spans="1:8">
      <c r="A62" s="93" t="s">
        <v>153</v>
      </c>
      <c r="B62" s="15" t="s">
        <v>139</v>
      </c>
      <c r="C62" s="10"/>
      <c r="D62" s="12">
        <v>21588.75</v>
      </c>
      <c r="E62" s="13"/>
      <c r="F62" s="13"/>
      <c r="G62" s="13"/>
      <c r="H62" s="16"/>
    </row>
    <row r="63" spans="1:8">
      <c r="A63" s="93"/>
      <c r="B63" s="15" t="s">
        <v>140</v>
      </c>
      <c r="C63" s="10"/>
      <c r="D63" s="12">
        <v>1884.66</v>
      </c>
      <c r="E63" s="13"/>
      <c r="F63" s="13"/>
      <c r="G63" s="13"/>
      <c r="H63" s="16"/>
    </row>
    <row r="64" spans="1:8">
      <c r="A64" s="93"/>
      <c r="B64" s="15" t="s">
        <v>141</v>
      </c>
      <c r="C64" s="10"/>
      <c r="D64" s="12">
        <v>0</v>
      </c>
      <c r="E64" s="13"/>
      <c r="F64" s="13"/>
      <c r="G64" s="13"/>
      <c r="H64" s="16"/>
    </row>
    <row r="65" spans="1:8">
      <c r="A65" s="93"/>
      <c r="B65" s="15" t="s">
        <v>142</v>
      </c>
      <c r="C65" s="10"/>
      <c r="D65" s="12">
        <v>0</v>
      </c>
      <c r="E65" s="13"/>
      <c r="F65" s="13"/>
      <c r="G65" s="13"/>
      <c r="H65" s="16"/>
    </row>
    <row r="66" spans="1:8">
      <c r="A66" s="99" t="s">
        <v>128</v>
      </c>
      <c r="B66" s="100"/>
      <c r="C66" s="93" t="s">
        <v>154</v>
      </c>
      <c r="D66" s="17">
        <v>23473.41</v>
      </c>
      <c r="E66" s="13">
        <v>303</v>
      </c>
      <c r="F66" s="13" t="s">
        <v>149</v>
      </c>
      <c r="G66" s="17">
        <v>77.47</v>
      </c>
      <c r="H66" s="16"/>
    </row>
    <row r="67" spans="1:8">
      <c r="A67" s="96">
        <v>1</v>
      </c>
      <c r="B67" s="15" t="s">
        <v>139</v>
      </c>
      <c r="C67" s="93"/>
      <c r="D67" s="17">
        <v>21588.75</v>
      </c>
      <c r="E67" s="13"/>
      <c r="F67" s="13"/>
      <c r="G67" s="13"/>
      <c r="H67" s="94" t="s">
        <v>47</v>
      </c>
    </row>
    <row r="68" spans="1:8">
      <c r="A68" s="93"/>
      <c r="B68" s="15" t="s">
        <v>140</v>
      </c>
      <c r="C68" s="93"/>
      <c r="D68" s="17">
        <v>1884.66</v>
      </c>
      <c r="E68" s="13"/>
      <c r="F68" s="13"/>
      <c r="G68" s="13"/>
      <c r="H68" s="94"/>
    </row>
    <row r="69" spans="1:8">
      <c r="A69" s="93"/>
      <c r="B69" s="15" t="s">
        <v>141</v>
      </c>
      <c r="C69" s="93"/>
      <c r="D69" s="17">
        <v>0</v>
      </c>
      <c r="E69" s="13"/>
      <c r="F69" s="13"/>
      <c r="G69" s="13"/>
      <c r="H69" s="94"/>
    </row>
    <row r="70" spans="1:8">
      <c r="A70" s="93"/>
      <c r="B70" s="15" t="s">
        <v>142</v>
      </c>
      <c r="C70" s="93"/>
      <c r="D70" s="17">
        <v>0</v>
      </c>
      <c r="E70" s="13"/>
      <c r="F70" s="13"/>
      <c r="G70" s="13"/>
      <c r="H70" s="94"/>
    </row>
    <row r="71" spans="1:8" ht="24.6">
      <c r="A71" s="97" t="s">
        <v>89</v>
      </c>
      <c r="B71" s="98"/>
      <c r="C71" s="10"/>
      <c r="D71" s="12">
        <v>2695.1849999999999</v>
      </c>
      <c r="E71" s="13"/>
      <c r="F71" s="13"/>
      <c r="G71" s="13"/>
      <c r="H71" s="16"/>
    </row>
    <row r="72" spans="1:8">
      <c r="A72" s="93" t="s">
        <v>155</v>
      </c>
      <c r="B72" s="15" t="s">
        <v>139</v>
      </c>
      <c r="C72" s="10"/>
      <c r="D72" s="12">
        <v>0</v>
      </c>
      <c r="E72" s="13"/>
      <c r="F72" s="13"/>
      <c r="G72" s="13"/>
      <c r="H72" s="16"/>
    </row>
    <row r="73" spans="1:8">
      <c r="A73" s="93"/>
      <c r="B73" s="15" t="s">
        <v>140</v>
      </c>
      <c r="C73" s="10"/>
      <c r="D73" s="12">
        <v>0</v>
      </c>
      <c r="E73" s="13"/>
      <c r="F73" s="13"/>
      <c r="G73" s="13"/>
      <c r="H73" s="16"/>
    </row>
    <row r="74" spans="1:8">
      <c r="A74" s="93"/>
      <c r="B74" s="15" t="s">
        <v>141</v>
      </c>
      <c r="C74" s="10"/>
      <c r="D74" s="12">
        <v>0</v>
      </c>
      <c r="E74" s="13"/>
      <c r="F74" s="13"/>
      <c r="G74" s="13"/>
      <c r="H74" s="16"/>
    </row>
    <row r="75" spans="1:8">
      <c r="A75" s="93"/>
      <c r="B75" s="15" t="s">
        <v>142</v>
      </c>
      <c r="C75" s="10"/>
      <c r="D75" s="12">
        <v>2695.1849999999999</v>
      </c>
      <c r="E75" s="13"/>
      <c r="F75" s="13"/>
      <c r="G75" s="13"/>
      <c r="H75" s="16"/>
    </row>
    <row r="76" spans="1:8">
      <c r="A76" s="99" t="s">
        <v>89</v>
      </c>
      <c r="B76" s="100"/>
      <c r="C76" s="93" t="s">
        <v>154</v>
      </c>
      <c r="D76" s="17">
        <v>2695.1849999999999</v>
      </c>
      <c r="E76" s="13">
        <v>303</v>
      </c>
      <c r="F76" s="13" t="s">
        <v>149</v>
      </c>
      <c r="G76" s="17">
        <v>8.8949999999999996</v>
      </c>
      <c r="H76" s="16"/>
    </row>
    <row r="77" spans="1:8">
      <c r="A77" s="96">
        <v>1</v>
      </c>
      <c r="B77" s="15" t="s">
        <v>139</v>
      </c>
      <c r="C77" s="93"/>
      <c r="D77" s="17">
        <v>0</v>
      </c>
      <c r="E77" s="13"/>
      <c r="F77" s="13"/>
      <c r="G77" s="13"/>
      <c r="H77" s="94" t="s">
        <v>47</v>
      </c>
    </row>
    <row r="78" spans="1:8">
      <c r="A78" s="93"/>
      <c r="B78" s="15" t="s">
        <v>140</v>
      </c>
      <c r="C78" s="93"/>
      <c r="D78" s="17">
        <v>0</v>
      </c>
      <c r="E78" s="13"/>
      <c r="F78" s="13"/>
      <c r="G78" s="13"/>
      <c r="H78" s="94"/>
    </row>
    <row r="79" spans="1:8">
      <c r="A79" s="93"/>
      <c r="B79" s="15" t="s">
        <v>141</v>
      </c>
      <c r="C79" s="93"/>
      <c r="D79" s="17">
        <v>0</v>
      </c>
      <c r="E79" s="13"/>
      <c r="F79" s="13"/>
      <c r="G79" s="13"/>
      <c r="H79" s="94"/>
    </row>
    <row r="80" spans="1:8">
      <c r="A80" s="93"/>
      <c r="B80" s="15" t="s">
        <v>142</v>
      </c>
      <c r="C80" s="93"/>
      <c r="D80" s="17">
        <v>2695.1849999999999</v>
      </c>
      <c r="E80" s="13"/>
      <c r="F80" s="13"/>
      <c r="G80" s="13"/>
      <c r="H80" s="94"/>
    </row>
    <row r="81" spans="1:8">
      <c r="A81" s="18"/>
      <c r="C81" s="18"/>
      <c r="D81" s="7"/>
      <c r="E81" s="7"/>
      <c r="F81" s="7"/>
      <c r="G81" s="7"/>
      <c r="H81" s="19"/>
    </row>
    <row r="83" spans="1:8">
      <c r="A83" s="95" t="s">
        <v>156</v>
      </c>
      <c r="B83" s="95"/>
      <c r="C83" s="95"/>
      <c r="D83" s="95"/>
      <c r="E83" s="95"/>
      <c r="F83" s="95"/>
      <c r="G83" s="95"/>
      <c r="H83" s="95"/>
    </row>
    <row r="84" spans="1:8">
      <c r="A84" s="95" t="s">
        <v>157</v>
      </c>
      <c r="B84" s="95"/>
      <c r="C84" s="95"/>
      <c r="D84" s="95"/>
      <c r="E84" s="95"/>
      <c r="F84" s="95"/>
      <c r="G84" s="95"/>
      <c r="H84" s="95"/>
    </row>
  </sheetData>
  <mergeCells count="48">
    <mergeCell ref="A3:B3"/>
    <mergeCell ref="A8:B8"/>
    <mergeCell ref="A17:B17"/>
    <mergeCell ref="A22:B22"/>
    <mergeCell ref="A27:B27"/>
    <mergeCell ref="A36:B36"/>
    <mergeCell ref="A41:B41"/>
    <mergeCell ref="A46:B46"/>
    <mergeCell ref="A51:B51"/>
    <mergeCell ref="A56:B56"/>
    <mergeCell ref="A61:B61"/>
    <mergeCell ref="A66:B66"/>
    <mergeCell ref="A71:B71"/>
    <mergeCell ref="A76:B76"/>
    <mergeCell ref="A83:H83"/>
    <mergeCell ref="A77:A80"/>
    <mergeCell ref="A84:H84"/>
    <mergeCell ref="A4:A7"/>
    <mergeCell ref="A9:A12"/>
    <mergeCell ref="A13:A16"/>
    <mergeCell ref="A18:A21"/>
    <mergeCell ref="A23:A26"/>
    <mergeCell ref="A28:A31"/>
    <mergeCell ref="A32:A35"/>
    <mergeCell ref="A37:A40"/>
    <mergeCell ref="A42:A45"/>
    <mergeCell ref="A47:A50"/>
    <mergeCell ref="A52:A55"/>
    <mergeCell ref="A57:A60"/>
    <mergeCell ref="A62:A65"/>
    <mergeCell ref="A67:A70"/>
    <mergeCell ref="A72:A75"/>
    <mergeCell ref="C56:C60"/>
    <mergeCell ref="C66:C70"/>
    <mergeCell ref="C76:C80"/>
    <mergeCell ref="H9:H12"/>
    <mergeCell ref="H18:H21"/>
    <mergeCell ref="H28:H31"/>
    <mergeCell ref="H37:H40"/>
    <mergeCell ref="H47:H50"/>
    <mergeCell ref="H57:H60"/>
    <mergeCell ref="H67:H70"/>
    <mergeCell ref="H77:H80"/>
    <mergeCell ref="C8:C12"/>
    <mergeCell ref="C17:C21"/>
    <mergeCell ref="C27:C31"/>
    <mergeCell ref="C36:C40"/>
    <mergeCell ref="C46:C5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158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159</v>
      </c>
      <c r="B3" s="2" t="s">
        <v>160</v>
      </c>
      <c r="C3" s="2" t="s">
        <v>161</v>
      </c>
      <c r="D3" s="2" t="s">
        <v>162</v>
      </c>
      <c r="E3" s="2" t="s">
        <v>163</v>
      </c>
      <c r="F3" s="2" t="s">
        <v>164</v>
      </c>
      <c r="G3" s="2" t="s">
        <v>165</v>
      </c>
      <c r="H3" s="2" t="s">
        <v>166</v>
      </c>
    </row>
    <row r="4" spans="1:8" ht="39" hidden="1" customHeight="1">
      <c r="A4" s="3" t="s">
        <v>167</v>
      </c>
      <c r="B4" s="4" t="s">
        <v>149</v>
      </c>
      <c r="C4" s="5">
        <v>25.506485934994998</v>
      </c>
      <c r="D4" s="5">
        <v>25.632087662364999</v>
      </c>
      <c r="E4" s="4">
        <v>0.4</v>
      </c>
      <c r="F4" s="4"/>
      <c r="G4" s="5">
        <v>653.78448344466995</v>
      </c>
      <c r="H4" s="6"/>
    </row>
    <row r="5" spans="1:8" ht="39" customHeight="1">
      <c r="A5" s="3" t="s">
        <v>168</v>
      </c>
      <c r="B5" s="4" t="s">
        <v>149</v>
      </c>
      <c r="C5" s="5">
        <v>277</v>
      </c>
      <c r="D5" s="5">
        <v>19.447555803385999</v>
      </c>
      <c r="E5" s="4">
        <v>0.4</v>
      </c>
      <c r="F5" s="3" t="s">
        <v>168</v>
      </c>
      <c r="G5" s="5">
        <v>6830.7806205911002</v>
      </c>
      <c r="H5" s="6" t="s">
        <v>180</v>
      </c>
    </row>
    <row r="6" spans="1:8" ht="39" hidden="1" customHeight="1">
      <c r="A6" s="3" t="s">
        <v>169</v>
      </c>
      <c r="B6" s="4" t="s">
        <v>149</v>
      </c>
      <c r="C6" s="5">
        <v>20.951756303745999</v>
      </c>
      <c r="D6" s="5">
        <v>80.053876886355994</v>
      </c>
      <c r="E6" s="4">
        <v>0.4</v>
      </c>
      <c r="F6" s="3" t="s">
        <v>169</v>
      </c>
      <c r="G6" s="5">
        <v>1677.2693196929999</v>
      </c>
      <c r="H6" s="6"/>
    </row>
    <row r="7" spans="1:8" ht="39" customHeight="1">
      <c r="A7" s="3" t="s">
        <v>170</v>
      </c>
      <c r="B7" s="4" t="s">
        <v>143</v>
      </c>
      <c r="C7" s="5">
        <v>6.8985934994899001</v>
      </c>
      <c r="D7" s="5">
        <v>881.09974599531995</v>
      </c>
      <c r="E7" s="4">
        <v>0.4</v>
      </c>
      <c r="F7" s="3" t="s">
        <v>170</v>
      </c>
      <c r="G7" s="5">
        <v>6078.3489801255</v>
      </c>
      <c r="H7" s="6" t="s">
        <v>181</v>
      </c>
    </row>
    <row r="8" spans="1:8" ht="39" hidden="1" customHeight="1">
      <c r="A8" s="3" t="s">
        <v>171</v>
      </c>
      <c r="B8" s="4" t="s">
        <v>149</v>
      </c>
      <c r="C8" s="5">
        <v>214.07229266870999</v>
      </c>
      <c r="D8" s="5">
        <v>19.225895489928</v>
      </c>
      <c r="E8" s="4">
        <v>0.4</v>
      </c>
      <c r="F8" s="4"/>
      <c r="G8" s="5">
        <v>4115.7315261377998</v>
      </c>
      <c r="H8" s="6"/>
    </row>
    <row r="9" spans="1:8" ht="39" hidden="1" customHeight="1">
      <c r="A9" s="3" t="s">
        <v>172</v>
      </c>
      <c r="B9" s="4" t="s">
        <v>149</v>
      </c>
      <c r="C9" s="5">
        <v>265.125</v>
      </c>
      <c r="D9" s="5">
        <v>27.493329416979002</v>
      </c>
      <c r="E9" s="4"/>
      <c r="F9" s="4"/>
      <c r="G9" s="5">
        <v>7289.1689616765998</v>
      </c>
      <c r="H9" s="6"/>
    </row>
    <row r="10" spans="1:8" ht="39" hidden="1" customHeight="1">
      <c r="A10" s="3" t="s">
        <v>173</v>
      </c>
      <c r="B10" s="4" t="s">
        <v>149</v>
      </c>
      <c r="C10" s="5">
        <v>37.875</v>
      </c>
      <c r="D10" s="5">
        <v>129.51445496714999</v>
      </c>
      <c r="E10" s="4"/>
      <c r="F10" s="4"/>
      <c r="G10" s="5">
        <v>4905.3599818807998</v>
      </c>
      <c r="H10" s="6"/>
    </row>
    <row r="11" spans="1:8" ht="39" hidden="1" customHeight="1">
      <c r="A11" s="3" t="s">
        <v>174</v>
      </c>
      <c r="B11" s="4" t="s">
        <v>149</v>
      </c>
      <c r="C11" s="5">
        <v>265.125</v>
      </c>
      <c r="D11" s="5">
        <v>6.3435473267983999</v>
      </c>
      <c r="E11" s="4"/>
      <c r="F11" s="4"/>
      <c r="G11" s="5">
        <v>1681.8329850174</v>
      </c>
      <c r="H11" s="6"/>
    </row>
    <row r="12" spans="1:8" ht="39" hidden="1" customHeight="1">
      <c r="A12" s="3" t="s">
        <v>175</v>
      </c>
      <c r="B12" s="4" t="s">
        <v>149</v>
      </c>
      <c r="C12" s="5">
        <v>113.625</v>
      </c>
      <c r="D12" s="5">
        <v>2.1146196932215999</v>
      </c>
      <c r="E12" s="4"/>
      <c r="F12" s="4"/>
      <c r="G12" s="5">
        <v>240.2736626423</v>
      </c>
      <c r="H12" s="6"/>
    </row>
    <row r="13" spans="1:8" ht="39" hidden="1" customHeight="1">
      <c r="A13" s="3" t="s">
        <v>176</v>
      </c>
      <c r="B13" s="4" t="s">
        <v>149</v>
      </c>
      <c r="C13" s="5">
        <v>227.25</v>
      </c>
      <c r="D13" s="5">
        <v>2.7387489318815001</v>
      </c>
      <c r="E13" s="4"/>
      <c r="F13" s="4"/>
      <c r="G13" s="5">
        <v>622.38069477007002</v>
      </c>
      <c r="H13" s="6"/>
    </row>
    <row r="14" spans="1:8" ht="39" hidden="1" customHeight="1">
      <c r="A14" s="3" t="s">
        <v>177</v>
      </c>
      <c r="B14" s="4" t="s">
        <v>149</v>
      </c>
      <c r="C14" s="5">
        <v>113.625</v>
      </c>
      <c r="D14" s="5">
        <v>1.1958839957538001</v>
      </c>
      <c r="E14" s="4"/>
      <c r="F14" s="4"/>
      <c r="G14" s="5">
        <v>135.88231901752999</v>
      </c>
      <c r="H14" s="6"/>
    </row>
    <row r="15" spans="1:8" ht="39" hidden="1" customHeight="1">
      <c r="A15" s="3" t="s">
        <v>178</v>
      </c>
      <c r="B15" s="4" t="s">
        <v>149</v>
      </c>
      <c r="C15" s="5">
        <v>340.875</v>
      </c>
      <c r="D15" s="5">
        <v>1.0594921166761</v>
      </c>
      <c r="E15" s="4"/>
      <c r="F15" s="4"/>
      <c r="G15" s="5">
        <v>361.15437527197003</v>
      </c>
      <c r="H15" s="6"/>
    </row>
    <row r="16" spans="1:8" ht="39" hidden="1" customHeight="1">
      <c r="A16" s="3" t="s">
        <v>179</v>
      </c>
      <c r="B16" s="4" t="s">
        <v>149</v>
      </c>
      <c r="C16" s="5">
        <v>1363.5</v>
      </c>
      <c r="D16" s="5">
        <v>4.8225376529421</v>
      </c>
      <c r="E16" s="4"/>
      <c r="F16" s="4"/>
      <c r="G16" s="5">
        <v>6575.5300897866</v>
      </c>
      <c r="H1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C73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182</v>
      </c>
      <c r="B13" s="88"/>
      <c r="C13" s="88"/>
      <c r="D13" s="88"/>
      <c r="E13" s="88"/>
      <c r="F13" s="88"/>
      <c r="G13" s="88"/>
      <c r="H13" s="88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42</v>
      </c>
      <c r="C25" s="42" t="s">
        <v>43</v>
      </c>
      <c r="D25" s="41">
        <v>22010.731357500001</v>
      </c>
      <c r="E25" s="41">
        <v>334.87762837948998</v>
      </c>
      <c r="F25" s="41">
        <v>0</v>
      </c>
      <c r="G25" s="41">
        <v>0</v>
      </c>
      <c r="H25" s="41">
        <v>22345.608985879</v>
      </c>
    </row>
    <row r="26" spans="1:8">
      <c r="A26" s="2">
        <v>2</v>
      </c>
      <c r="B26" s="2" t="s">
        <v>44</v>
      </c>
      <c r="C26" s="42" t="s">
        <v>45</v>
      </c>
      <c r="D26" s="41">
        <v>2.6512500000000001</v>
      </c>
      <c r="E26" s="41">
        <v>20719.14</v>
      </c>
      <c r="F26" s="41">
        <v>0</v>
      </c>
      <c r="G26" s="41">
        <v>0</v>
      </c>
      <c r="H26" s="41">
        <v>20721.791249999998</v>
      </c>
    </row>
    <row r="27" spans="1:8" ht="31.2">
      <c r="A27" s="2">
        <v>3</v>
      </c>
      <c r="B27" s="2" t="s">
        <v>46</v>
      </c>
      <c r="C27" s="42" t="s">
        <v>47</v>
      </c>
      <c r="D27" s="41">
        <v>21588.75</v>
      </c>
      <c r="E27" s="41">
        <v>1884.66</v>
      </c>
      <c r="F27" s="41">
        <v>0</v>
      </c>
      <c r="G27" s="41">
        <v>0</v>
      </c>
      <c r="H27" s="41">
        <v>23473.41</v>
      </c>
    </row>
    <row r="28" spans="1:8">
      <c r="A28" s="2"/>
      <c r="B28" s="33"/>
      <c r="C28" s="33" t="s">
        <v>48</v>
      </c>
      <c r="D28" s="41">
        <v>43602.132607500003</v>
      </c>
      <c r="E28" s="41">
        <v>22938.677628378999</v>
      </c>
      <c r="F28" s="41">
        <v>0</v>
      </c>
      <c r="G28" s="41">
        <v>0</v>
      </c>
      <c r="H28" s="41">
        <v>66540.810235879006</v>
      </c>
    </row>
    <row r="29" spans="1:8">
      <c r="A29" s="2"/>
      <c r="B29" s="33"/>
      <c r="C29" s="44" t="s">
        <v>49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50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51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52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53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54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55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56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57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58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59</v>
      </c>
      <c r="D44" s="41">
        <v>43602.132607500003</v>
      </c>
      <c r="E44" s="41">
        <v>22938.677628378999</v>
      </c>
      <c r="F44" s="41">
        <v>0</v>
      </c>
      <c r="G44" s="41">
        <v>0</v>
      </c>
      <c r="H44" s="41">
        <v>66540.810235879006</v>
      </c>
    </row>
    <row r="45" spans="1:8">
      <c r="A45" s="2"/>
      <c r="B45" s="33"/>
      <c r="C45" s="44" t="s">
        <v>60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61</v>
      </c>
      <c r="C46" s="42" t="s">
        <v>62</v>
      </c>
      <c r="D46" s="41">
        <v>440.21462715000001</v>
      </c>
      <c r="E46" s="41">
        <v>6.6975525675896996</v>
      </c>
      <c r="F46" s="41">
        <v>0</v>
      </c>
      <c r="G46" s="41">
        <v>0</v>
      </c>
      <c r="H46" s="41">
        <v>446.91217971758999</v>
      </c>
    </row>
    <row r="47" spans="1:8" ht="31.2">
      <c r="A47" s="2">
        <v>5</v>
      </c>
      <c r="B47" s="2" t="s">
        <v>63</v>
      </c>
      <c r="C47" s="42" t="s">
        <v>64</v>
      </c>
      <c r="D47" s="41">
        <v>5.3025000000000003E-2</v>
      </c>
      <c r="E47" s="41">
        <v>414.38279999999997</v>
      </c>
      <c r="F47" s="41">
        <v>0</v>
      </c>
      <c r="G47" s="41">
        <v>0</v>
      </c>
      <c r="H47" s="41">
        <v>414.43582500000002</v>
      </c>
    </row>
    <row r="48" spans="1:8" ht="31.2">
      <c r="A48" s="2">
        <v>6</v>
      </c>
      <c r="B48" s="2" t="s">
        <v>63</v>
      </c>
      <c r="C48" s="42" t="s">
        <v>65</v>
      </c>
      <c r="D48" s="41">
        <v>539.71875</v>
      </c>
      <c r="E48" s="41">
        <v>47.116500000000002</v>
      </c>
      <c r="F48" s="41">
        <v>0</v>
      </c>
      <c r="G48" s="41">
        <v>0</v>
      </c>
      <c r="H48" s="41">
        <v>586.83524999999997</v>
      </c>
    </row>
    <row r="49" spans="1:8">
      <c r="A49" s="2"/>
      <c r="B49" s="33"/>
      <c r="C49" s="33" t="s">
        <v>66</v>
      </c>
      <c r="D49" s="41">
        <v>979.98640215</v>
      </c>
      <c r="E49" s="41">
        <v>468.19685256758999</v>
      </c>
      <c r="F49" s="41">
        <v>0</v>
      </c>
      <c r="G49" s="41">
        <v>0</v>
      </c>
      <c r="H49" s="41">
        <v>1448.1832547176</v>
      </c>
    </row>
    <row r="50" spans="1:8">
      <c r="A50" s="2"/>
      <c r="B50" s="33"/>
      <c r="C50" s="33" t="s">
        <v>67</v>
      </c>
      <c r="D50" s="41">
        <v>44582.119009649999</v>
      </c>
      <c r="E50" s="41">
        <v>23406.874480947001</v>
      </c>
      <c r="F50" s="41">
        <v>0</v>
      </c>
      <c r="G50" s="41">
        <v>0</v>
      </c>
      <c r="H50" s="41">
        <v>67988.993490597</v>
      </c>
    </row>
    <row r="51" spans="1:8">
      <c r="A51" s="2"/>
      <c r="B51" s="33"/>
      <c r="C51" s="33" t="s">
        <v>68</v>
      </c>
      <c r="D51" s="41"/>
      <c r="E51" s="41"/>
      <c r="F51" s="41"/>
      <c r="G51" s="41"/>
      <c r="H51" s="41"/>
    </row>
    <row r="52" spans="1:8">
      <c r="A52" s="2">
        <v>7</v>
      </c>
      <c r="B52" s="2" t="s">
        <v>69</v>
      </c>
      <c r="C52" s="48" t="s">
        <v>43</v>
      </c>
      <c r="D52" s="41">
        <v>0</v>
      </c>
      <c r="E52" s="41">
        <v>0</v>
      </c>
      <c r="F52" s="41">
        <v>0</v>
      </c>
      <c r="G52" s="41">
        <v>250.06680256199999</v>
      </c>
      <c r="H52" s="41">
        <v>250.06680256199999</v>
      </c>
    </row>
    <row r="53" spans="1:8" ht="31.2">
      <c r="A53" s="2">
        <v>8</v>
      </c>
      <c r="B53" s="2" t="s">
        <v>70</v>
      </c>
      <c r="C53" s="48" t="s">
        <v>71</v>
      </c>
      <c r="D53" s="41">
        <v>585.96969019936</v>
      </c>
      <c r="E53" s="41">
        <v>8.9151122227186992</v>
      </c>
      <c r="F53" s="41">
        <v>0</v>
      </c>
      <c r="G53" s="41">
        <v>0</v>
      </c>
      <c r="H53" s="41">
        <v>594.88480242208004</v>
      </c>
    </row>
    <row r="54" spans="1:8">
      <c r="A54" s="2">
        <v>9</v>
      </c>
      <c r="B54" s="2" t="s">
        <v>72</v>
      </c>
      <c r="C54" s="48" t="s">
        <v>73</v>
      </c>
      <c r="D54" s="41">
        <v>0</v>
      </c>
      <c r="E54" s="41">
        <v>0</v>
      </c>
      <c r="F54" s="41">
        <v>0</v>
      </c>
      <c r="G54" s="41">
        <v>494.59770929345001</v>
      </c>
      <c r="H54" s="41">
        <v>494.59770929345001</v>
      </c>
    </row>
    <row r="55" spans="1:8">
      <c r="A55" s="2">
        <v>10</v>
      </c>
      <c r="B55" s="2"/>
      <c r="C55" s="48" t="s">
        <v>74</v>
      </c>
      <c r="D55" s="41">
        <v>0</v>
      </c>
      <c r="E55" s="41">
        <v>0</v>
      </c>
      <c r="F55" s="41">
        <v>0</v>
      </c>
      <c r="G55" s="41">
        <v>418.09137686553998</v>
      </c>
      <c r="H55" s="41">
        <v>418.09137686553998</v>
      </c>
    </row>
    <row r="56" spans="1:8">
      <c r="A56" s="2">
        <v>11</v>
      </c>
      <c r="B56" s="2"/>
      <c r="C56" s="48" t="s">
        <v>75</v>
      </c>
      <c r="D56" s="41">
        <v>0</v>
      </c>
      <c r="E56" s="41">
        <v>0</v>
      </c>
      <c r="F56" s="41">
        <v>0</v>
      </c>
      <c r="G56" s="41">
        <v>182.53466190966</v>
      </c>
      <c r="H56" s="41">
        <v>182.53466190966</v>
      </c>
    </row>
    <row r="57" spans="1:8">
      <c r="A57" s="2">
        <v>12</v>
      </c>
      <c r="B57" s="2" t="s">
        <v>76</v>
      </c>
      <c r="C57" s="48" t="s">
        <v>77</v>
      </c>
      <c r="D57" s="41">
        <v>0</v>
      </c>
      <c r="E57" s="41">
        <v>0</v>
      </c>
      <c r="F57" s="41">
        <v>0</v>
      </c>
      <c r="G57" s="41">
        <v>1187.0025000000001</v>
      </c>
      <c r="H57" s="41">
        <v>1187.0025000000001</v>
      </c>
    </row>
    <row r="58" spans="1:8" ht="31.2">
      <c r="A58" s="2">
        <v>13</v>
      </c>
      <c r="B58" s="2" t="s">
        <v>78</v>
      </c>
      <c r="C58" s="48" t="s">
        <v>79</v>
      </c>
      <c r="D58" s="41">
        <v>7.0581577500000006E-2</v>
      </c>
      <c r="E58" s="41">
        <v>551.58494508000001</v>
      </c>
      <c r="F58" s="41">
        <v>0</v>
      </c>
      <c r="G58" s="41">
        <v>0</v>
      </c>
      <c r="H58" s="41">
        <v>551.65552665749999</v>
      </c>
    </row>
    <row r="59" spans="1:8" ht="31.2">
      <c r="A59" s="2">
        <v>14</v>
      </c>
      <c r="B59" s="2" t="s">
        <v>78</v>
      </c>
      <c r="C59" s="48" t="s">
        <v>71</v>
      </c>
      <c r="D59" s="41">
        <v>577.55303437500004</v>
      </c>
      <c r="E59" s="41">
        <v>50.419366650000001</v>
      </c>
      <c r="F59" s="41">
        <v>0</v>
      </c>
      <c r="G59" s="41">
        <v>0</v>
      </c>
      <c r="H59" s="41">
        <v>627.97240102499995</v>
      </c>
    </row>
    <row r="60" spans="1:8">
      <c r="A60" s="2"/>
      <c r="B60" s="33"/>
      <c r="C60" s="33" t="s">
        <v>80</v>
      </c>
      <c r="D60" s="41">
        <v>1163.5933061518999</v>
      </c>
      <c r="E60" s="41">
        <v>610.91942395271997</v>
      </c>
      <c r="F60" s="41">
        <v>0</v>
      </c>
      <c r="G60" s="41">
        <v>2532.2930506306998</v>
      </c>
      <c r="H60" s="41">
        <v>4306.8057807351997</v>
      </c>
    </row>
    <row r="61" spans="1:8">
      <c r="A61" s="2"/>
      <c r="B61" s="33"/>
      <c r="C61" s="33" t="s">
        <v>81</v>
      </c>
      <c r="D61" s="41">
        <v>45745.712315801997</v>
      </c>
      <c r="E61" s="41">
        <v>24017.793904900002</v>
      </c>
      <c r="F61" s="41">
        <v>0</v>
      </c>
      <c r="G61" s="41">
        <v>2532.2930506306998</v>
      </c>
      <c r="H61" s="41">
        <v>72295.799271331998</v>
      </c>
    </row>
    <row r="62" spans="1:8" ht="31.5" customHeight="1">
      <c r="A62" s="2"/>
      <c r="B62" s="33"/>
      <c r="C62" s="33" t="s">
        <v>82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83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84</v>
      </c>
      <c r="D65" s="41">
        <v>45745.712315801997</v>
      </c>
      <c r="E65" s="41">
        <v>24017.793904900002</v>
      </c>
      <c r="F65" s="41">
        <v>0</v>
      </c>
      <c r="G65" s="41">
        <v>2532.2930506306998</v>
      </c>
      <c r="H65" s="41">
        <v>72295.799271331998</v>
      </c>
    </row>
    <row r="66" spans="1:8" ht="157.5" customHeight="1">
      <c r="A66" s="2"/>
      <c r="B66" s="33"/>
      <c r="C66" s="33" t="s">
        <v>85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86</v>
      </c>
      <c r="C67" s="48" t="s">
        <v>87</v>
      </c>
      <c r="D67" s="41">
        <v>0</v>
      </c>
      <c r="E67" s="41">
        <v>0</v>
      </c>
      <c r="F67" s="41">
        <v>0</v>
      </c>
      <c r="G67" s="41">
        <v>1574.7203441918</v>
      </c>
      <c r="H67" s="41">
        <v>1574.7203441918</v>
      </c>
    </row>
    <row r="68" spans="1:8">
      <c r="A68" s="2">
        <v>16</v>
      </c>
      <c r="B68" s="2" t="s">
        <v>88</v>
      </c>
      <c r="C68" s="48" t="s">
        <v>89</v>
      </c>
      <c r="D68" s="41">
        <v>0</v>
      </c>
      <c r="E68" s="41">
        <v>0</v>
      </c>
      <c r="F68" s="41">
        <v>0</v>
      </c>
      <c r="G68" s="41">
        <v>426.85124999999999</v>
      </c>
      <c r="H68" s="41">
        <v>426.85124999999999</v>
      </c>
    </row>
    <row r="69" spans="1:8">
      <c r="A69" s="2">
        <v>17</v>
      </c>
      <c r="B69" s="2" t="s">
        <v>90</v>
      </c>
      <c r="C69" s="48" t="s">
        <v>89</v>
      </c>
      <c r="D69" s="41">
        <v>0</v>
      </c>
      <c r="E69" s="41">
        <v>0</v>
      </c>
      <c r="F69" s="41">
        <v>0</v>
      </c>
      <c r="G69" s="41">
        <v>2695.1849999999999</v>
      </c>
      <c r="H69" s="41">
        <v>2695.1849999999999</v>
      </c>
    </row>
    <row r="70" spans="1:8">
      <c r="A70" s="2"/>
      <c r="B70" s="33"/>
      <c r="C70" s="33" t="s">
        <v>91</v>
      </c>
      <c r="D70" s="41">
        <v>0</v>
      </c>
      <c r="E70" s="41">
        <v>0</v>
      </c>
      <c r="F70" s="41">
        <v>0</v>
      </c>
      <c r="G70" s="41">
        <v>4696.7565941918001</v>
      </c>
      <c r="H70" s="41">
        <v>4696.7565941918001</v>
      </c>
    </row>
    <row r="71" spans="1:8">
      <c r="A71" s="2"/>
      <c r="B71" s="33"/>
      <c r="C71" s="33" t="s">
        <v>92</v>
      </c>
      <c r="D71" s="41">
        <v>45745.712315801997</v>
      </c>
      <c r="E71" s="41">
        <v>24017.793904900002</v>
      </c>
      <c r="F71" s="41">
        <v>0</v>
      </c>
      <c r="G71" s="41">
        <v>7229.0496448225003</v>
      </c>
      <c r="H71" s="41">
        <v>76992.555865524002</v>
      </c>
    </row>
    <row r="72" spans="1:8">
      <c r="A72" s="2"/>
      <c r="B72" s="33"/>
      <c r="C72" s="33" t="s">
        <v>93</v>
      </c>
      <c r="D72" s="41"/>
      <c r="E72" s="41"/>
      <c r="F72" s="41"/>
      <c r="G72" s="41"/>
      <c r="H72" s="41"/>
    </row>
    <row r="73" spans="1:8" ht="47.25" customHeight="1">
      <c r="A73" s="2">
        <v>18</v>
      </c>
      <c r="B73" s="2" t="s">
        <v>94</v>
      </c>
      <c r="C73" s="48" t="s">
        <v>95</v>
      </c>
      <c r="D73" s="41">
        <f>D71*3%</f>
        <v>1372.37136947406</v>
      </c>
      <c r="E73" s="41">
        <f>E71*3%</f>
        <v>720.53381714700004</v>
      </c>
      <c r="F73" s="41">
        <f>F71*3%</f>
        <v>0</v>
      </c>
      <c r="G73" s="41">
        <f>G71*3%</f>
        <v>216.87148934467501</v>
      </c>
      <c r="H73" s="41">
        <f>SUM(D73:G73)</f>
        <v>2309.7766759657302</v>
      </c>
    </row>
    <row r="74" spans="1:8">
      <c r="A74" s="2"/>
      <c r="B74" s="33"/>
      <c r="C74" s="33" t="s">
        <v>96</v>
      </c>
      <c r="D74" s="41">
        <f>D73</f>
        <v>1372.37136947406</v>
      </c>
      <c r="E74" s="41">
        <f>E73</f>
        <v>720.53381714700004</v>
      </c>
      <c r="F74" s="41">
        <f>F73</f>
        <v>0</v>
      </c>
      <c r="G74" s="41">
        <f>G73</f>
        <v>216.87148934467501</v>
      </c>
      <c r="H74" s="41">
        <f>SUM(D74:G74)</f>
        <v>2309.7766759657302</v>
      </c>
    </row>
    <row r="75" spans="1:8">
      <c r="A75" s="2"/>
      <c r="B75" s="33"/>
      <c r="C75" s="33" t="s">
        <v>97</v>
      </c>
      <c r="D75" s="41">
        <f>D74+D71</f>
        <v>47118.083685276099</v>
      </c>
      <c r="E75" s="41">
        <f>E74+E71</f>
        <v>24738.327722047001</v>
      </c>
      <c r="F75" s="41">
        <f>F74+F71</f>
        <v>0</v>
      </c>
      <c r="G75" s="41">
        <f>G74+G71</f>
        <v>7445.9211341671798</v>
      </c>
      <c r="H75" s="41">
        <f>SUM(D75:G75)</f>
        <v>79302.332541490206</v>
      </c>
    </row>
    <row r="76" spans="1:8">
      <c r="A76" s="2"/>
      <c r="B76" s="33"/>
      <c r="C76" s="33" t="s">
        <v>98</v>
      </c>
      <c r="D76" s="41"/>
      <c r="E76" s="41"/>
      <c r="F76" s="41"/>
      <c r="G76" s="41"/>
      <c r="H76" s="41"/>
    </row>
    <row r="77" spans="1:8">
      <c r="A77" s="2">
        <v>19</v>
      </c>
      <c r="B77" s="2" t="s">
        <v>99</v>
      </c>
      <c r="C77" s="48" t="s">
        <v>100</v>
      </c>
      <c r="D77" s="41">
        <f>D75*20%</f>
        <v>9423.6167370552103</v>
      </c>
      <c r="E77" s="41">
        <f>E75*20%</f>
        <v>4947.6655444094004</v>
      </c>
      <c r="F77" s="41">
        <f>F75*20%</f>
        <v>0</v>
      </c>
      <c r="G77" s="41">
        <f>G75*20%</f>
        <v>1489.1842268334401</v>
      </c>
      <c r="H77" s="41">
        <f>SUM(D77:G77)</f>
        <v>15860.466508297999</v>
      </c>
    </row>
    <row r="78" spans="1:8">
      <c r="A78" s="2"/>
      <c r="B78" s="33"/>
      <c r="C78" s="33" t="s">
        <v>101</v>
      </c>
      <c r="D78" s="41">
        <f>D77</f>
        <v>9423.6167370552103</v>
      </c>
      <c r="E78" s="41">
        <f>E77</f>
        <v>4947.6655444094004</v>
      </c>
      <c r="F78" s="41">
        <f>F77</f>
        <v>0</v>
      </c>
      <c r="G78" s="41">
        <f>G77</f>
        <v>1489.1842268334401</v>
      </c>
      <c r="H78" s="41">
        <f>SUM(D78:G78)</f>
        <v>15860.466508297999</v>
      </c>
    </row>
    <row r="79" spans="1:8">
      <c r="A79" s="2"/>
      <c r="B79" s="33"/>
      <c r="C79" s="33" t="s">
        <v>102</v>
      </c>
      <c r="D79" s="41">
        <f>D78+D75</f>
        <v>56541.700422331298</v>
      </c>
      <c r="E79" s="41">
        <f>E78+E75</f>
        <v>29685.9932664564</v>
      </c>
      <c r="F79" s="41">
        <f>F78+F75</f>
        <v>0</v>
      </c>
      <c r="G79" s="41">
        <f>G78+G75</f>
        <v>8935.1053610006093</v>
      </c>
      <c r="H79" s="41">
        <f>SUM(D79:G79)</f>
        <v>95162.7990497883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183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43</v>
      </c>
      <c r="D13" s="32">
        <v>22010.731357500001</v>
      </c>
      <c r="E13" s="32">
        <v>334.87762837948998</v>
      </c>
      <c r="F13" s="32">
        <v>0</v>
      </c>
      <c r="G13" s="32">
        <v>0</v>
      </c>
      <c r="H13" s="32">
        <v>22345.608985879</v>
      </c>
      <c r="J13" s="20"/>
    </row>
    <row r="14" spans="1:14">
      <c r="A14" s="2"/>
      <c r="B14" s="33"/>
      <c r="C14" s="33" t="s">
        <v>110</v>
      </c>
      <c r="D14" s="32">
        <v>22010.731357500001</v>
      </c>
      <c r="E14" s="32">
        <v>334.87762837948998</v>
      </c>
      <c r="F14" s="32">
        <v>0</v>
      </c>
      <c r="G14" s="32">
        <v>0</v>
      </c>
      <c r="H14" s="32">
        <v>22345.608985879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184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</v>
      </c>
      <c r="E13" s="32">
        <v>0</v>
      </c>
      <c r="F13" s="32">
        <v>0</v>
      </c>
      <c r="G13" s="32">
        <v>250.06680256199999</v>
      </c>
      <c r="H13" s="32">
        <v>250.06680256199999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250.06680256199999</v>
      </c>
      <c r="H14" s="32">
        <v>250.06680256199999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185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115</v>
      </c>
      <c r="D13" s="32">
        <v>0</v>
      </c>
      <c r="E13" s="32">
        <v>0</v>
      </c>
      <c r="F13" s="32">
        <v>0</v>
      </c>
      <c r="G13" s="32">
        <v>1574.7203441918</v>
      </c>
      <c r="H13" s="32">
        <v>1574.7203441918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1574.7203441918</v>
      </c>
      <c r="H14" s="32">
        <v>1574.7203441918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186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120</v>
      </c>
      <c r="D13" s="32">
        <v>2.6512500000000001</v>
      </c>
      <c r="E13" s="32">
        <v>20719.14</v>
      </c>
      <c r="F13" s="32">
        <v>0</v>
      </c>
      <c r="G13" s="32">
        <v>0</v>
      </c>
      <c r="H13" s="32">
        <v>20721.791249999998</v>
      </c>
      <c r="J13" s="20"/>
    </row>
    <row r="14" spans="1:14">
      <c r="A14" s="2"/>
      <c r="B14" s="33"/>
      <c r="C14" s="33" t="s">
        <v>110</v>
      </c>
      <c r="D14" s="32">
        <v>2.6512500000000001</v>
      </c>
      <c r="E14" s="32">
        <v>20719.14</v>
      </c>
      <c r="F14" s="32">
        <v>0</v>
      </c>
      <c r="G14" s="32">
        <v>0</v>
      </c>
      <c r="H14" s="32">
        <v>20721.791249999998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187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122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123</v>
      </c>
      <c r="C13" s="3" t="s">
        <v>124</v>
      </c>
      <c r="D13" s="32">
        <v>0</v>
      </c>
      <c r="E13" s="32">
        <v>0</v>
      </c>
      <c r="F13" s="32">
        <v>0</v>
      </c>
      <c r="G13" s="32">
        <v>1187.0025000000001</v>
      </c>
      <c r="H13" s="32">
        <v>1187.0025000000001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1187.0025000000001</v>
      </c>
      <c r="H14" s="32">
        <v>1187.0025000000001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188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115</v>
      </c>
      <c r="D13" s="32">
        <v>0</v>
      </c>
      <c r="E13" s="32">
        <v>0</v>
      </c>
      <c r="F13" s="32">
        <v>0</v>
      </c>
      <c r="G13" s="32">
        <v>426.85124999999999</v>
      </c>
      <c r="H13" s="32">
        <v>426.85124999999999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426.85124999999999</v>
      </c>
      <c r="H14" s="32">
        <v>426.85124999999999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189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108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127</v>
      </c>
      <c r="C13" s="3" t="s">
        <v>128</v>
      </c>
      <c r="D13" s="32">
        <v>21588.75</v>
      </c>
      <c r="E13" s="32">
        <v>1884.66</v>
      </c>
      <c r="F13" s="32">
        <v>0</v>
      </c>
      <c r="G13" s="32">
        <v>0</v>
      </c>
      <c r="H13" s="32">
        <v>23473.41</v>
      </c>
      <c r="J13" s="20"/>
    </row>
    <row r="14" spans="1:14">
      <c r="A14" s="2"/>
      <c r="B14" s="33"/>
      <c r="C14" s="33" t="s">
        <v>110</v>
      </c>
      <c r="D14" s="32">
        <v>21588.75</v>
      </c>
      <c r="E14" s="32">
        <v>1884.66</v>
      </c>
      <c r="F14" s="32">
        <v>0</v>
      </c>
      <c r="G14" s="32">
        <v>0</v>
      </c>
      <c r="H14" s="32">
        <v>23473.41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107-02-01</vt:lpstr>
      <vt:lpstr>ОСР 107-07-01</vt:lpstr>
      <vt:lpstr>ОСР 12-01</vt:lpstr>
      <vt:lpstr>ОСР 518-02-01</vt:lpstr>
      <vt:lpstr>ОСР 518-09-01</vt:lpstr>
      <vt:lpstr>ОСР 518-12-01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2025-11-14T10:39:31Z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899F561B2F4046FAAE7A055FA41EC0BF_12</vt:lpwstr>
  </property>
  <property fmtid="{D5CDD505-2E9C-101B-9397-08002B2CF9AE}" pid="3" name="KSOProductBuildVer">
    <vt:lpwstr>1049-12.2.0.20795</vt:lpwstr>
  </property>
</Properties>
</file>